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<sst xmlns="http://schemas.openxmlformats.org/spreadsheetml/2006/main" count="292" uniqueCount="219">
  <si>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</si>
  <si>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</si>
  <si>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</si>
  <si>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</si>
  <si>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</si>
  <si>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</si>
  <si>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</si>
  <si>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</si>
  <si>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</si>
  <si>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</si>
  <si>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</si>
  <si>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</si>
  <si>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</si>
  <si>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</si>
  <si>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</si>
  <si>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</si>
  <si>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</si>
  <si>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</si>
  <si>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</si>
  <si>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</si>
  <si>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</si>
  <si>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</si>
  <si>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</si>
  <si>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</si>
  <si>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</si>
  <si>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</si>
  <si>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</si>
  <si>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</si>
  <si>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</si>
  <si>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</si>
  <si>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</si>
  <si>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</si>
  <si>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</si>
  <si>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</si>
  <si>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</si>
  <si>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</si>
  <si>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</si>
  <si>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</si>
  <si>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</si>
  <si>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</si>
  <si>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</si>
  <si>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</si>
  <si>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</si>
  <si>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</si>
  <si>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</si>
  <si>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</si>
  <si>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</si>
  <si>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</si>
  <si>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</si>
  <si>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</si>
  <si>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</si>
  <si>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</si>
  <si>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</si>
  <si>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</si>
  <si>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</si>
  <si>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</si>
  <si>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</si>
  <si>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</si>
  <si>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</si>
  <si>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</si>
  <si>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</si>
  <si>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</si>
  <si>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</si>
  <si>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</si>
  <si>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</si>
  <si>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</si>
  <si>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</si>
  <si>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</si>
  <si>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</si>
  <si>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</si>
  <si>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</si>
  <si>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</si>
  <si>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</si>
  <si>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</si>
  <si>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</si>
  <si>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</si>
  <si>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</si>
  <si>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</si>
  <si>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</si>
  <si>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</si>
  <si>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</si>
  <si>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</si>
  <si>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</si>
  <si>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</si>
  <si>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</si>
  <si>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</si>
  <si>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</si>
  <si>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</si>
  <si>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</si>
  <si>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</si>
  <si>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</si>
  <si>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</si>
  <si>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</si>
  <si>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</si>
  <si>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</si>
  <si>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</si>
  <si>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</si>
  <si>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</si>
  <si>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</si>
  <si>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</si>
  <si>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</si>
  <si>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</si>
  <si>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</si>
  <si>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</si>
  <si>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</si>
  <si>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</si>
  <si>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</si>
  <si>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</si>
  <si>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</si>
  <si>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</si>
  <si>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</si>
  <si>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</si>
  <si>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</si>
  <si>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</si>
  <si>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</si>
  <si>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</si>
  <si>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</si>
  <si>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</si>
  <si>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</si>
  <si>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</si>
  <si>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</si>
  <si>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</si>
  <si>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</si>
  <si>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</si>
  <si>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</si>
  <si>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</si>
  <si>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</si>
  <si>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</si>
  <si>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</si>
  <si>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</si>
  <si>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</si>
  <si>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</si>
  <si>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</si>
  <si>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</si>
  <si>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</si>
  <si>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</si>
  <si>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</si>
  <si>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</si>
  <si>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</si>
  <si>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</si>
  <si>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</si>
  <si>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</si>
  <si>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</si>
  <si>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</si>
  <si>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</si>
  <si>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</si>
  <si>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</si>
  <si>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</si>
  <si>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</si>
  <si>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</si>
  <si>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</si>
  <si>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</si>
  <si>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</si>
  <si>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</si>
  <si>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</si>
  <si>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</si>
  <si>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</si>
  <si>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</si>
  <si>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</si>
  <si>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</si>
  <si>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</si>
  <si>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</si>
  <si>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</si>
  <si>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</si>
  <si>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</si>
  <si>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</si>
  <si>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</si>
  <si>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</si>
  <si>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</si>
  <si>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</si>
  <si>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</si>
  <si>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</si>
  <si>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</si>
  <si>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</si>
  <si>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</si>
  <si>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</si>
  <si>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</si>
  <si>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</si>
  <si>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</si>
  <si>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</si>
  <si>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</si>
  <si>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</si>
  <si>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</si>
  <si>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</si>
  <si>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</si>
  <si>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</si>
  <si>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</si>
  <si>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</si>
  <si>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</si>
  <si>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</si>
  <si>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</si>
  <si>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</si>
  <si>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</si>
  <si>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</si>
  <si>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</si>
  <si>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</si>
  <si>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</si>
  <si>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</si>
  <si>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</si>
  <si>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</si>
  <si>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</si>
  <si>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</si>
  <si>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</si>
  <si>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</si>
  <si>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</si>
  <si>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</si>
  <si>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</si>
  <si>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</si>
  <si>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</si>
  <si>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</si>
  <si>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</si>
  <si>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</si>
  <si>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Шепетівський міськрайонний суд Хмельницької області</t>
  </si>
  <si>
    <t>30405.м. Шепетівка.вул. Героїв Небесної Сотні 30</t>
  </si>
  <si>
    <t>Доручення судів України / іноземних судів</t>
  </si>
  <si>
    <t xml:space="preserve">Розглянуто справ судом присяжних </t>
  </si>
  <si>
    <t>О.Г. Березюк</t>
  </si>
  <si>
    <t>Т.В. Яременчик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</si>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</sst>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&amp;LFE962EA1&amp;C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211</v>
      </c>
      <c r="F6" s="103">
        <v>162</v>
      </c>
      <c r="G6" s="103">
        <v>4</v>
      </c>
      <c r="H6" s="103">
        <v>155</v>
      </c>
      <c r="I6" s="121" t="s">
        <v>210</v>
      </c>
      <c r="J6" s="103">
        <v>56</v>
      </c>
      <c r="K6" s="84">
        <v>12</v>
      </c>
      <c r="L6" s="91">
        <f>E6-F6</f>
        <v>49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2480</v>
      </c>
      <c r="F7" s="103">
        <v>2470</v>
      </c>
      <c r="G7" s="103">
        <v>3</v>
      </c>
      <c r="H7" s="103">
        <v>2471</v>
      </c>
      <c r="I7" s="103">
        <v>2190</v>
      </c>
      <c r="J7" s="103">
        <v>9</v>
      </c>
      <c r="K7" s="84"/>
      <c r="L7" s="91">
        <f>E7-F7</f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220</v>
      </c>
      <c r="F9" s="103">
        <v>219</v>
      </c>
      <c r="G9" s="103"/>
      <c r="H9" s="85">
        <v>219</v>
      </c>
      <c r="I9" s="103">
        <v>146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</v>
      </c>
      <c r="F10" s="103">
        <v>7</v>
      </c>
      <c r="G10" s="103"/>
      <c r="H10" s="103">
        <v>8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13</v>
      </c>
      <c r="F12" s="103">
        <v>13</v>
      </c>
      <c r="G12" s="103"/>
      <c r="H12" s="103">
        <v>13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18</v>
      </c>
      <c r="F14" s="106">
        <v>18</v>
      </c>
      <c r="G14" s="106"/>
      <c r="H14" s="106">
        <v>18</v>
      </c>
      <c r="I14" s="106">
        <v>17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2951</v>
      </c>
      <c r="F16" s="84">
        <f>SUM(F6:F15)</f>
        <v>2890</v>
      </c>
      <c r="G16" s="84">
        <f>SUM(G6:G15)</f>
        <v>7</v>
      </c>
      <c r="H16" s="84">
        <f>SUM(H6:H15)</f>
        <v>2885</v>
      </c>
      <c r="I16" s="84">
        <f>SUM(I6:I15)</f>
        <v>2363</v>
      </c>
      <c r="J16" s="84">
        <f>SUM(J6:J15)</f>
        <v>66</v>
      </c>
      <c r="K16" s="84">
        <f>SUM(K6:K15)</f>
        <v>12</v>
      </c>
      <c r="L16" s="91">
        <f>E16-F16</f>
        <v>61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37</v>
      </c>
      <c r="F17" s="84">
        <v>36</v>
      </c>
      <c r="G17" s="84"/>
      <c r="H17" s="84">
        <v>37</v>
      </c>
      <c r="I17" s="84">
        <v>33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37</v>
      </c>
      <c r="F18" s="84">
        <v>33</v>
      </c>
      <c r="G18" s="84"/>
      <c r="H18" s="84">
        <v>36</v>
      </c>
      <c r="I18" s="84">
        <v>24</v>
      </c>
      <c r="J18" s="84">
        <v>1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43</v>
      </c>
      <c r="F25" s="94">
        <v>39</v>
      </c>
      <c r="G25" s="94"/>
      <c r="H25" s="94">
        <v>41</v>
      </c>
      <c r="I25" s="94">
        <v>25</v>
      </c>
      <c r="J25" s="94">
        <v>2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201</v>
      </c>
      <c r="F26" s="84">
        <v>193</v>
      </c>
      <c r="G26" s="84"/>
      <c r="H26" s="84">
        <v>191</v>
      </c>
      <c r="I26" s="84">
        <v>142</v>
      </c>
      <c r="J26" s="84">
        <v>10</v>
      </c>
      <c r="K26" s="84"/>
      <c r="L26" s="91">
        <f>E26-F26</f>
        <v>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601</v>
      </c>
      <c r="F28" s="84">
        <v>570</v>
      </c>
      <c r="G28" s="84"/>
      <c r="H28" s="84">
        <v>585</v>
      </c>
      <c r="I28" s="84">
        <v>542</v>
      </c>
      <c r="J28" s="84">
        <v>16</v>
      </c>
      <c r="K28" s="84"/>
      <c r="L28" s="91">
        <f>E28-F28</f>
        <v>31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734</v>
      </c>
      <c r="F29" s="84">
        <v>560</v>
      </c>
      <c r="G29" s="84">
        <v>4</v>
      </c>
      <c r="H29" s="84">
        <v>584</v>
      </c>
      <c r="I29" s="84">
        <v>482</v>
      </c>
      <c r="J29" s="84">
        <v>150</v>
      </c>
      <c r="K29" s="84">
        <v>8</v>
      </c>
      <c r="L29" s="91">
        <f>E29-F29</f>
        <v>174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72</v>
      </c>
      <c r="F30" s="84">
        <v>72</v>
      </c>
      <c r="G30" s="84"/>
      <c r="H30" s="84">
        <v>72</v>
      </c>
      <c r="I30" s="84">
        <v>65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75</v>
      </c>
      <c r="F31" s="84">
        <v>65</v>
      </c>
      <c r="G31" s="84"/>
      <c r="H31" s="84">
        <v>63</v>
      </c>
      <c r="I31" s="84">
        <v>57</v>
      </c>
      <c r="J31" s="84">
        <v>12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4</v>
      </c>
      <c r="G32" s="84"/>
      <c r="H32" s="84">
        <v>4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6</v>
      </c>
      <c r="G36" s="84"/>
      <c r="H36" s="84">
        <v>5</v>
      </c>
      <c r="I36" s="84">
        <v>5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</v>
      </c>
      <c r="F37" s="84">
        <v>20</v>
      </c>
      <c r="G37" s="84"/>
      <c r="H37" s="84">
        <v>21</v>
      </c>
      <c r="I37" s="84">
        <v>13</v>
      </c>
      <c r="J37" s="84">
        <v>3</v>
      </c>
      <c r="K37" s="84"/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>
        <v>1</v>
      </c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1117</v>
      </c>
      <c r="F40" s="94">
        <v>918</v>
      </c>
      <c r="G40" s="94">
        <v>5</v>
      </c>
      <c r="H40" s="94">
        <v>923</v>
      </c>
      <c r="I40" s="94">
        <v>705</v>
      </c>
      <c r="J40" s="94">
        <v>194</v>
      </c>
      <c r="K40" s="94">
        <v>8</v>
      </c>
      <c r="L40" s="91">
        <f>E40-F40</f>
        <v>199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1098</v>
      </c>
      <c r="F41" s="84">
        <v>1062</v>
      </c>
      <c r="G41" s="84"/>
      <c r="H41" s="84">
        <v>1086</v>
      </c>
      <c r="I41" s="121" t="s">
        <v>210</v>
      </c>
      <c r="J41" s="84">
        <v>12</v>
      </c>
      <c r="K41" s="84">
        <v>1</v>
      </c>
      <c r="L41" s="91">
        <f>E41-F41</f>
        <v>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7</v>
      </c>
      <c r="G42" s="84"/>
      <c r="H42" s="84">
        <v>5</v>
      </c>
      <c r="I42" s="121" t="s">
        <v>210</v>
      </c>
      <c r="J42" s="84">
        <v>3</v>
      </c>
      <c r="K42" s="84">
        <v>1</v>
      </c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9</v>
      </c>
      <c r="F44" s="84">
        <v>9</v>
      </c>
      <c r="G44" s="84"/>
      <c r="H44" s="84">
        <v>9</v>
      </c>
      <c r="I44" s="84">
        <v>8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1114</v>
      </c>
      <c r="F45" s="84">
        <f aca="true" t="shared" si="0" ref="F45:K45">F41+F43+F44</f>
        <v>1078</v>
      </c>
      <c r="G45" s="84">
        <f t="shared" si="0"/>
        <v>0</v>
      </c>
      <c r="H45" s="84">
        <f t="shared" si="0"/>
        <v>1102</v>
      </c>
      <c r="I45" s="84">
        <f>I43+I44</f>
        <v>8</v>
      </c>
      <c r="J45" s="84">
        <f t="shared" si="0"/>
        <v>12</v>
      </c>
      <c r="K45" s="84">
        <f t="shared" si="0"/>
        <v>1</v>
      </c>
      <c r="L45" s="91">
        <f>E45-F45</f>
        <v>36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5225</v>
      </c>
      <c r="F46" s="84">
        <f t="shared" si="1"/>
        <v>4925</v>
      </c>
      <c r="G46" s="84">
        <f t="shared" si="1"/>
        <v>12</v>
      </c>
      <c r="H46" s="84">
        <f t="shared" si="1"/>
        <v>4951</v>
      </c>
      <c r="I46" s="84">
        <f t="shared" si="1"/>
        <v>3101</v>
      </c>
      <c r="J46" s="84">
        <f t="shared" si="1"/>
        <v>274</v>
      </c>
      <c r="K46" s="84">
        <f t="shared" si="1"/>
        <v>21</v>
      </c>
      <c r="L46" s="91">
        <f>E46-F46</f>
        <v>300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&amp;LFE962EA1&amp;C&amp;R2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436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&amp;LFE962EA1&amp;C&amp;R3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155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98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276480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102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827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141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285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241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756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361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13175696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3579788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183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4635</v>
      </c>
      <c r="F58" s="109">
        <f>F59+F62+F63+F64</f>
        <v>295</v>
      </c>
      <c r="G58" s="109">
        <f>G59+G62+G63+G64</f>
        <v>16</v>
      </c>
      <c r="H58" s="109">
        <f>H59+H62+H63+H64</f>
        <v>4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2834</v>
      </c>
      <c r="F59" s="94">
        <v>43</v>
      </c>
      <c r="G59" s="94">
        <v>8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121</v>
      </c>
      <c r="F60" s="86">
        <v>26</v>
      </c>
      <c r="G60" s="86">
        <v>8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2454</v>
      </c>
      <c r="F61" s="86">
        <v>17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33</v>
      </c>
      <c r="F62" s="84">
        <v>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689</v>
      </c>
      <c r="F63" s="84">
        <v>224</v>
      </c>
      <c r="G63" s="84">
        <v>7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1079</v>
      </c>
      <c r="F64" s="84">
        <v>20</v>
      </c>
      <c r="G64" s="84">
        <v>1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1135</v>
      </c>
      <c r="G68" s="115">
        <v>12007023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1003</v>
      </c>
      <c r="G69" s="117">
        <v>11474974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132</v>
      </c>
      <c r="G70" s="117">
        <v>532049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201</v>
      </c>
      <c r="G71" s="115">
        <v>550952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&amp;LFE962EA1&amp;C&amp;R4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7.664233576642336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18.181818181818183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4.123711340206185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8.333333333333334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100.52791878172589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825.1666666666666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870.8333333333334</v>
      </c>
    </row>
    <row r="11" spans="1:4" ht="16.5" customHeight="1">
      <c r="A11" s="215" t="s">
        <v>62</v>
      </c>
      <c r="B11" s="217"/>
      <c r="C11" s="10">
        <v>9</v>
      </c>
      <c r="D11" s="84">
        <v>22</v>
      </c>
    </row>
    <row r="12" spans="1:4" ht="16.5" customHeight="1">
      <c r="A12" s="331" t="s">
        <v>103</v>
      </c>
      <c r="B12" s="331"/>
      <c r="C12" s="10">
        <v>10</v>
      </c>
      <c r="D12" s="84">
        <v>8</v>
      </c>
    </row>
    <row r="13" spans="1:4" ht="16.5" customHeight="1">
      <c r="A13" s="328" t="s">
        <v>203</v>
      </c>
      <c r="B13" s="330"/>
      <c r="C13" s="10">
        <v>11</v>
      </c>
      <c r="D13" s="94">
        <v>86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52</v>
      </c>
    </row>
    <row r="16" spans="1:4" ht="16.5" customHeight="1">
      <c r="A16" s="331" t="s">
        <v>104</v>
      </c>
      <c r="B16" s="331"/>
      <c r="C16" s="10">
        <v>14</v>
      </c>
      <c r="D16" s="84">
        <v>73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&amp;LFE962EA1&amp;C&amp;R5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2023-02-06T12:38:02Z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FE962EA1</vt:lpwstr>
  </property>
  <property fmtid="{D5CDD505-2E9C-101B-9397-08002B2CF9AE}" pid="9" name="Підрозділ">
    <vt:lpwstr>Шепетівський міськрайонний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